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a9ed834d4a5b6cd/20231127 ЦХХХЯам/2025/2025 БНҮҮС/Тушаал/Төлөвлөгөө 2025/"/>
    </mc:Choice>
  </mc:AlternateContent>
  <xr:revisionPtr revIDLastSave="0" documentId="8_{E6642C06-0E70-4ECC-8D2E-83DAE324338D}" xr6:coauthVersionLast="47" xr6:coauthVersionMax="47" xr10:uidLastSave="{00000000-0000-0000-0000-000000000000}"/>
  <bookViews>
    <workbookView xWindow="28680" yWindow="-120" windowWidth="29040" windowHeight="15720" xr2:uid="{DBF2F432-ADB0-482D-BE3D-7D8C1A457552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4" i="2" l="1"/>
  <c r="K14" i="2"/>
  <c r="L13" i="2"/>
  <c r="K13" i="2"/>
  <c r="L12" i="2"/>
  <c r="K12" i="2"/>
  <c r="L11" i="2"/>
  <c r="K11" i="2"/>
  <c r="L10" i="2"/>
  <c r="K10" i="2"/>
  <c r="L9" i="2"/>
  <c r="K9" i="2"/>
  <c r="L8" i="2"/>
  <c r="K8" i="2"/>
  <c r="L7" i="2"/>
  <c r="L6" i="2" s="1"/>
  <c r="K7" i="2"/>
  <c r="K6" i="2" s="1"/>
  <c r="I7" i="2"/>
  <c r="K15" i="1"/>
  <c r="J15" i="1"/>
  <c r="K9" i="1"/>
  <c r="J9" i="1"/>
  <c r="J5" i="1" s="1"/>
  <c r="K6" i="1"/>
  <c r="K5" i="1" s="1"/>
  <c r="J6" i="1"/>
</calcChain>
</file>

<file path=xl/sharedStrings.xml><?xml version="1.0" encoding="utf-8"?>
<sst xmlns="http://schemas.openxmlformats.org/spreadsheetml/2006/main" count="75" uniqueCount="41">
  <si>
    <t>Д/д</t>
  </si>
  <si>
    <t>Төсөл, арга хэмжээний нэр, 
хүчин чадал, байршил</t>
  </si>
  <si>
    <t>Хэрэгжүүлэх 
хугацаа</t>
  </si>
  <si>
    <t>Санхүүжилт олгох хугацаа</t>
  </si>
  <si>
    <t>Төсөвт
өртөг</t>
  </si>
  <si>
    <t>2025 онд 
санхүүжих дүн</t>
  </si>
  <si>
    <t>Эхлэх</t>
  </si>
  <si>
    <t>Дуусах</t>
  </si>
  <si>
    <t>Зарцуулахаар төлөвлөсөн хөрөнгө</t>
  </si>
  <si>
    <t>Шилжих төсөл арга хэмжээ</t>
  </si>
  <si>
    <t>Зайлшгүй шаардлагатай харилцаа холбооны үйлчилгээ хүрээгүй алслагдсан орон нутгийн хүн амд үйлчилгээ хүргэх зорилгоор дамжуулах сүлжээний үйлчилгээ үзүүлэх /55 багт/</t>
  </si>
  <si>
    <t>Хэт богино долгионы дахин дамжуулах станцын хамрах хүрээг нэмэгдүүлэх, өргөтгөх /2 цэг/ төсөл</t>
  </si>
  <si>
    <t xml:space="preserve">Шинээр хэрэгжүүлэх төсөл, арга хэмжээ </t>
  </si>
  <si>
    <t>Сангийн хөрөнгөөр сүүлийн хоёр жилд хэрэгжүүлсэн төслийн хэрэгжилтэд хөндлөнгийн үнэлгээ хийлгэх, дүгнэлт гаргах</t>
  </si>
  <si>
    <t>Харилцаа холбооны сүлжээ, үйлчилгээ хүрээгүй хүн ам, газар нутгийн талаарх зах зээлийн нөхцөл байдлын судалгааг хийлгэх</t>
  </si>
  <si>
    <t>Бүх нийтийн үйлчилгээний үүргийн сантай холбоотой хууль, эрх зүйн өнөөгийн нөхцөл байдалд судалгаа хийх, дүгнэлт гаргах, нэмэлт өөрчлөлт хийх эсэхэд санал, зөвлөмж боловсруулах</t>
  </si>
  <si>
    <t>"Алслагдсан багт харилцаа холбооны орчин үеийн дэвшилтэт технологийг нэвтрүүлэх, шинэчлэх, өргөтгөх" арга хэмжээг зохион байгуулах</t>
  </si>
  <si>
    <t>Харилцаа холбооны орчин үеийн дэвшилтэт технологийг алслагдсан бүс нутагт турших, нэвтрүүлэхэд шаардлагатай нам орбитын хиймэл дагуулын төхөөрөмж  /30 цэг/</t>
  </si>
  <si>
    <t>Харилцаа холбооны сүлжээ хүрээгүй алслагдсан багт үүрэн холбооны үйлчилгээ хүргэх /40 хүртэлх баг/</t>
  </si>
  <si>
    <t>Үүрэн холбооны үйлчилгээний бэлэн байдлыг хангах зорилгоор эрчим хүчний саатал ихтэй алслагдсан багт байрших бааз станцын нөөц тэжээлийн эх үүсвэрийг шинэчлэх (10 сайт)</t>
  </si>
  <si>
    <t>Алслагдсан орон нутаг, сумын шуудангийн үйлчилгээний чанарыг сайжруулах, шуудангийн хяналт, бүртгэл, байршлын мэдээллээр хангах технологийн шийдэл, тоног төхөөрөмж нэвтрүүлэх /182 сум/</t>
  </si>
  <si>
    <t>Хууулийн дугаар</t>
  </si>
  <si>
    <t>Захиалагч</t>
  </si>
  <si>
    <t>Төсөл, арга хэмжээний нэр</t>
  </si>
  <si>
    <t>Төрөл</t>
  </si>
  <si>
    <t>Худалдан авах ажиллагааны журам</t>
  </si>
  <si>
    <t xml:space="preserve">ЦХИХХЯ/20250203003 </t>
  </si>
  <si>
    <t>ЦХИХХЯ</t>
  </si>
  <si>
    <t>Үйлчилгээ</t>
  </si>
  <si>
    <t xml:space="preserve">Харьцуулалт </t>
  </si>
  <si>
    <t>ЦХИХХЯ/20250203004 </t>
  </si>
  <si>
    <t>Харьцуулалт</t>
  </si>
  <si>
    <t>ЦХИХХЯ/20250603005</t>
  </si>
  <si>
    <t>Шууд худалдан
 авалт</t>
  </si>
  <si>
    <t>ЦХИХХЯ/20250203006 </t>
  </si>
  <si>
    <t xml:space="preserve">ЦХИХХЯ/20250202007 </t>
  </si>
  <si>
    <t>Бараа</t>
  </si>
  <si>
    <t xml:space="preserve"> ЦХИХХЯ/20250103134 </t>
  </si>
  <si>
    <t>Нээлттэй тендер шалгаруулалт</t>
  </si>
  <si>
    <t>ЦХИХХЯ/20250102009 </t>
  </si>
  <si>
    <t>ЦХИХХЯ/20250102010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</si>
</sst>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222222"/>
      <name val="Arial"/>
      <family val="2"/>
    </font>
    <font>
      <sz val="11"/>
      <color rgb="FF13233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164" fontId="2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64" fontId="3" fillId="0" borderId="1" xfId="1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3" fontId="3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da9ed834d4a5b6cd/20231127%20&#1062;&#1061;&#1061;&#1061;&#1071;&#1072;&#1084;/2025/2025%20&#1041;&#1053;&#1198;&#1198;&#1057;/&#1058;&#1091;&#1096;&#1072;&#1072;&#1083;/&#1058;&#1257;&#1083;&#1257;&#1074;&#1083;&#1257;&#1075;&#1257;&#1257;%202025/2025%20&#1041;&#1053;&#1198;&#1198;&#1057;%20&#1090;&#1257;&#1089;&#1083;&#1080;&#1081;&#1085;%20&#1090;&#1086;&#1086;&#1094;&#1086;&#1086;.xlsx" TargetMode="External"/><Relationship Id="rId1" Type="http://schemas.openxmlformats.org/officeDocument/2006/relationships/externalLinkPath" Target="2025%20&#1041;&#1053;&#1198;&#1198;&#1057;%20&#1090;&#1257;&#1089;&#1083;&#1080;&#1081;&#1085;%20&#1090;&#1086;&#1086;&#1094;&#1086;&#108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50128"/>
      <sheetName val="ХАА 20250128"/>
      <sheetName val="ласт 0114"/>
      <sheetName val="ласт ХАА 0114"/>
      <sheetName val="Sheet3"/>
      <sheetName val="Sheet2"/>
      <sheetName val="тендер"/>
      <sheetName val="20250114"/>
      <sheetName val="20250110"/>
      <sheetName val="20250109"/>
      <sheetName val="Sheet1"/>
    </sheetNames>
    <sheetDataSet>
      <sheetData sheetId="0">
        <row r="11">
          <cell r="J11">
            <v>20000000</v>
          </cell>
          <cell r="K11">
            <v>20000000</v>
          </cell>
        </row>
        <row r="12">
          <cell r="J12">
            <v>100000000</v>
          </cell>
          <cell r="K12">
            <v>100000000</v>
          </cell>
        </row>
        <row r="13">
          <cell r="J13">
            <v>80000000</v>
          </cell>
          <cell r="K13">
            <v>80000000</v>
          </cell>
        </row>
        <row r="14">
          <cell r="J14">
            <v>8600309252</v>
          </cell>
          <cell r="K14">
            <v>4234367084</v>
          </cell>
        </row>
        <row r="15">
          <cell r="J15">
            <v>550000000</v>
          </cell>
          <cell r="K15">
            <v>550000000</v>
          </cell>
        </row>
        <row r="16">
          <cell r="J16">
            <v>252000000</v>
          </cell>
          <cell r="K16">
            <v>252000000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BFC93-827F-4C58-BC48-9291A2BEAB80}">
  <dimension ref="D3:K17"/>
  <sheetViews>
    <sheetView tabSelected="1" workbookViewId="0">
      <selection activeCell="N16" sqref="N16"/>
    </sheetView>
  </sheetViews>
  <sheetFormatPr defaultRowHeight="14.4" x14ac:dyDescent="0.3"/>
  <cols>
    <col min="5" max="5" width="70.44140625" bestFit="1" customWidth="1"/>
    <col min="6" max="9" width="7.6640625" customWidth="1"/>
    <col min="10" max="10" width="19.5546875" bestFit="1" customWidth="1"/>
    <col min="11" max="11" width="19" customWidth="1"/>
  </cols>
  <sheetData>
    <row r="3" spans="4:11" x14ac:dyDescent="0.3">
      <c r="D3" s="1" t="s">
        <v>0</v>
      </c>
      <c r="E3" s="1" t="s">
        <v>1</v>
      </c>
      <c r="F3" s="2" t="s">
        <v>2</v>
      </c>
      <c r="G3" s="2"/>
      <c r="H3" s="2" t="s">
        <v>3</v>
      </c>
      <c r="I3" s="2"/>
      <c r="J3" s="3" t="s">
        <v>4</v>
      </c>
      <c r="K3" s="3" t="s">
        <v>5</v>
      </c>
    </row>
    <row r="4" spans="4:11" x14ac:dyDescent="0.3">
      <c r="D4" s="1"/>
      <c r="E4" s="1"/>
      <c r="F4" s="4" t="s">
        <v>6</v>
      </c>
      <c r="G4" s="4" t="s">
        <v>7</v>
      </c>
      <c r="H4" s="4" t="s">
        <v>6</v>
      </c>
      <c r="I4" s="4" t="s">
        <v>7</v>
      </c>
      <c r="J4" s="3"/>
      <c r="K4" s="3"/>
    </row>
    <row r="5" spans="4:11" x14ac:dyDescent="0.3">
      <c r="D5" s="5" t="s">
        <v>8</v>
      </c>
      <c r="E5" s="5"/>
      <c r="F5" s="5"/>
      <c r="G5" s="5"/>
      <c r="H5" s="5"/>
      <c r="I5" s="5"/>
      <c r="J5" s="6">
        <f>J6+J9</f>
        <v>15000000000</v>
      </c>
      <c r="K5" s="6">
        <f>K6+K9</f>
        <v>8045706778</v>
      </c>
    </row>
    <row r="6" spans="4:11" x14ac:dyDescent="0.3">
      <c r="D6" s="7" t="s">
        <v>9</v>
      </c>
      <c r="E6" s="7"/>
      <c r="F6" s="7"/>
      <c r="G6" s="7"/>
      <c r="H6" s="7"/>
      <c r="I6" s="7"/>
      <c r="J6" s="8">
        <f>SUM(J7:J8)</f>
        <v>5217690748</v>
      </c>
      <c r="K6" s="8">
        <f>SUM(K7:K8)</f>
        <v>2629339694</v>
      </c>
    </row>
    <row r="7" spans="4:11" ht="41.4" x14ac:dyDescent="0.3">
      <c r="D7" s="9">
        <v>1</v>
      </c>
      <c r="E7" s="10" t="s">
        <v>10</v>
      </c>
      <c r="F7" s="9">
        <v>2024</v>
      </c>
      <c r="G7" s="9">
        <v>2026</v>
      </c>
      <c r="H7" s="9">
        <v>2024</v>
      </c>
      <c r="I7" s="9">
        <v>2026</v>
      </c>
      <c r="J7" s="11">
        <v>5176702108</v>
      </c>
      <c r="K7" s="11">
        <v>2588351054</v>
      </c>
    </row>
    <row r="8" spans="4:11" ht="27.6" x14ac:dyDescent="0.3">
      <c r="D8" s="9">
        <v>2</v>
      </c>
      <c r="E8" s="10" t="s">
        <v>11</v>
      </c>
      <c r="F8" s="9">
        <v>2024</v>
      </c>
      <c r="G8" s="9">
        <v>2025</v>
      </c>
      <c r="H8" s="9">
        <v>2025</v>
      </c>
      <c r="I8" s="9">
        <v>2025</v>
      </c>
      <c r="J8" s="11">
        <v>40988640</v>
      </c>
      <c r="K8" s="11">
        <v>40988640</v>
      </c>
    </row>
    <row r="9" spans="4:11" x14ac:dyDescent="0.3">
      <c r="D9" s="7" t="s">
        <v>12</v>
      </c>
      <c r="E9" s="7"/>
      <c r="F9" s="7"/>
      <c r="G9" s="7"/>
      <c r="H9" s="7"/>
      <c r="I9" s="7"/>
      <c r="J9" s="8">
        <f>SUM(J10:J17)</f>
        <v>9782309252</v>
      </c>
      <c r="K9" s="8">
        <f>SUM(K10:K17)</f>
        <v>5416367084</v>
      </c>
    </row>
    <row r="10" spans="4:11" ht="27.6" x14ac:dyDescent="0.3">
      <c r="D10" s="9">
        <v>3</v>
      </c>
      <c r="E10" s="10" t="s">
        <v>13</v>
      </c>
      <c r="F10" s="9">
        <v>2025</v>
      </c>
      <c r="G10" s="9">
        <v>2025</v>
      </c>
      <c r="H10" s="9">
        <v>2025</v>
      </c>
      <c r="I10" s="9">
        <v>2025</v>
      </c>
      <c r="J10" s="11">
        <v>100000000</v>
      </c>
      <c r="K10" s="11">
        <v>100000000</v>
      </c>
    </row>
    <row r="11" spans="4:11" ht="27.6" x14ac:dyDescent="0.3">
      <c r="D11" s="9">
        <v>4</v>
      </c>
      <c r="E11" s="10" t="s">
        <v>14</v>
      </c>
      <c r="F11" s="9">
        <v>2025</v>
      </c>
      <c r="G11" s="9">
        <v>2025</v>
      </c>
      <c r="H11" s="9">
        <v>2025</v>
      </c>
      <c r="I11" s="9">
        <v>2025</v>
      </c>
      <c r="J11" s="11">
        <v>80000000</v>
      </c>
      <c r="K11" s="11">
        <v>80000000</v>
      </c>
    </row>
    <row r="12" spans="4:11" ht="41.4" x14ac:dyDescent="0.3">
      <c r="D12" s="9">
        <v>5</v>
      </c>
      <c r="E12" s="10" t="s">
        <v>15</v>
      </c>
      <c r="F12" s="9">
        <v>2025</v>
      </c>
      <c r="G12" s="9">
        <v>2025</v>
      </c>
      <c r="H12" s="9">
        <v>2025</v>
      </c>
      <c r="I12" s="9">
        <v>2025</v>
      </c>
      <c r="J12" s="11">
        <v>20000000</v>
      </c>
      <c r="K12" s="11">
        <v>20000000</v>
      </c>
    </row>
    <row r="13" spans="4:11" ht="41.4" x14ac:dyDescent="0.3">
      <c r="D13" s="9">
        <v>6</v>
      </c>
      <c r="E13" s="10" t="s">
        <v>16</v>
      </c>
      <c r="F13" s="9">
        <v>2025</v>
      </c>
      <c r="G13" s="9">
        <v>2025</v>
      </c>
      <c r="H13" s="9">
        <v>2025</v>
      </c>
      <c r="I13" s="9">
        <v>2025</v>
      </c>
      <c r="J13" s="11">
        <v>100000000</v>
      </c>
      <c r="K13" s="11">
        <v>100000000</v>
      </c>
    </row>
    <row r="14" spans="4:11" ht="41.4" x14ac:dyDescent="0.3">
      <c r="D14" s="9">
        <v>7</v>
      </c>
      <c r="E14" s="10" t="s">
        <v>17</v>
      </c>
      <c r="F14" s="9">
        <v>2025</v>
      </c>
      <c r="G14" s="9">
        <v>2025</v>
      </c>
      <c r="H14" s="9">
        <v>2025</v>
      </c>
      <c r="I14" s="9">
        <v>2025</v>
      </c>
      <c r="J14" s="11">
        <v>80000000</v>
      </c>
      <c r="K14" s="11">
        <v>80000000</v>
      </c>
    </row>
    <row r="15" spans="4:11" ht="27.6" x14ac:dyDescent="0.3">
      <c r="D15" s="9">
        <v>8</v>
      </c>
      <c r="E15" s="10" t="s">
        <v>18</v>
      </c>
      <c r="F15" s="9">
        <v>2025</v>
      </c>
      <c r="G15" s="9">
        <v>2026</v>
      </c>
      <c r="H15" s="9">
        <v>2025</v>
      </c>
      <c r="I15" s="9">
        <v>2026</v>
      </c>
      <c r="J15" s="11">
        <f>8230309252-55000000+75000000+95000000+275000000-20000000</f>
        <v>8600309252</v>
      </c>
      <c r="K15" s="11">
        <f>4139367084-55000000+75000000+95000000-20000000</f>
        <v>4234367084</v>
      </c>
    </row>
    <row r="16" spans="4:11" ht="41.4" x14ac:dyDescent="0.3">
      <c r="D16" s="9">
        <v>9</v>
      </c>
      <c r="E16" s="10" t="s">
        <v>19</v>
      </c>
      <c r="F16" s="9">
        <v>2025</v>
      </c>
      <c r="G16" s="9">
        <v>2025</v>
      </c>
      <c r="H16" s="9">
        <v>2025</v>
      </c>
      <c r="I16" s="9">
        <v>2025</v>
      </c>
      <c r="J16" s="11">
        <v>550000000</v>
      </c>
      <c r="K16" s="11">
        <v>550000000</v>
      </c>
    </row>
    <row r="17" spans="4:11" ht="41.4" x14ac:dyDescent="0.3">
      <c r="D17" s="9">
        <v>10</v>
      </c>
      <c r="E17" s="10" t="s">
        <v>20</v>
      </c>
      <c r="F17" s="9">
        <v>2025</v>
      </c>
      <c r="G17" s="9">
        <v>2025</v>
      </c>
      <c r="H17" s="9">
        <v>2025</v>
      </c>
      <c r="I17" s="9">
        <v>2025</v>
      </c>
      <c r="J17" s="11">
        <v>252000000</v>
      </c>
      <c r="K17" s="11">
        <v>252000000</v>
      </c>
    </row>
  </sheetData>
  <mergeCells count="9">
    <mergeCell ref="H3:I3"/>
    <mergeCell ref="J3:J4"/>
    <mergeCell ref="K3:K4"/>
    <mergeCell ref="D5:I5"/>
    <mergeCell ref="D6:I6"/>
    <mergeCell ref="D9:I9"/>
    <mergeCell ref="D3:D4"/>
    <mergeCell ref="E3:E4"/>
    <mergeCell ref="F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1DC62-0AD3-41E6-B60D-18CC512B45E9}">
  <dimension ref="D4:M14"/>
  <sheetViews>
    <sheetView workbookViewId="0">
      <selection activeCell="H18" sqref="H18"/>
    </sheetView>
  </sheetViews>
  <sheetFormatPr defaultRowHeight="14.4" x14ac:dyDescent="0.3"/>
  <cols>
    <col min="5" max="5" width="24.5546875" customWidth="1"/>
    <col min="6" max="6" width="14" customWidth="1"/>
    <col min="7" max="7" width="60.5546875" customWidth="1"/>
    <col min="8" max="8" width="10.88671875" bestFit="1" customWidth="1"/>
    <col min="9" max="10" width="7.6640625" customWidth="1"/>
    <col min="11" max="11" width="15.44140625" bestFit="1" customWidth="1"/>
    <col min="12" max="12" width="16.44140625" bestFit="1" customWidth="1"/>
    <col min="13" max="13" width="17.88671875" bestFit="1" customWidth="1"/>
  </cols>
  <sheetData>
    <row r="4" spans="4:13" x14ac:dyDescent="0.3">
      <c r="D4" s="1" t="s">
        <v>0</v>
      </c>
      <c r="E4" s="13" t="s">
        <v>21</v>
      </c>
      <c r="F4" s="13" t="s">
        <v>22</v>
      </c>
      <c r="G4" s="1" t="s">
        <v>23</v>
      </c>
      <c r="H4" s="13" t="s">
        <v>24</v>
      </c>
      <c r="I4" s="2" t="s">
        <v>3</v>
      </c>
      <c r="J4" s="2"/>
      <c r="K4" s="1" t="s">
        <v>4</v>
      </c>
      <c r="L4" s="1" t="s">
        <v>5</v>
      </c>
      <c r="M4" s="13" t="s">
        <v>25</v>
      </c>
    </row>
    <row r="5" spans="4:13" ht="28.2" x14ac:dyDescent="0.3">
      <c r="D5" s="1"/>
      <c r="E5" s="14"/>
      <c r="F5" s="14"/>
      <c r="G5" s="1"/>
      <c r="H5" s="14"/>
      <c r="I5" s="12" t="s">
        <v>6</v>
      </c>
      <c r="J5" s="12" t="s">
        <v>7</v>
      </c>
      <c r="K5" s="1"/>
      <c r="L5" s="1"/>
      <c r="M5" s="14"/>
    </row>
    <row r="6" spans="4:13" x14ac:dyDescent="0.3">
      <c r="D6" s="7" t="s">
        <v>12</v>
      </c>
      <c r="E6" s="7"/>
      <c r="F6" s="7"/>
      <c r="G6" s="7"/>
      <c r="H6" s="7"/>
      <c r="I6" s="7"/>
      <c r="J6" s="7"/>
      <c r="K6" s="15">
        <f>SUM(K7:K14)</f>
        <v>9602309252</v>
      </c>
      <c r="L6" s="15">
        <f>SUM(L7:L14)</f>
        <v>5236367084</v>
      </c>
      <c r="M6" s="16"/>
    </row>
    <row r="7" spans="4:13" ht="27.6" x14ac:dyDescent="0.3">
      <c r="D7" s="9">
        <v>1</v>
      </c>
      <c r="E7" s="9" t="s">
        <v>26</v>
      </c>
      <c r="F7" s="9" t="s">
        <v>27</v>
      </c>
      <c r="G7" s="10" t="s">
        <v>13</v>
      </c>
      <c r="H7" s="9" t="s">
        <v>28</v>
      </c>
      <c r="I7" s="9">
        <f>'[1]20250128'!F8</f>
        <v>0</v>
      </c>
      <c r="J7" s="9">
        <v>2025</v>
      </c>
      <c r="K7" s="17">
        <f>'[1]20250128'!J11</f>
        <v>20000000</v>
      </c>
      <c r="L7" s="17">
        <f>'[1]20250128'!K11</f>
        <v>20000000</v>
      </c>
      <c r="M7" s="9" t="s">
        <v>29</v>
      </c>
    </row>
    <row r="8" spans="4:13" ht="41.4" x14ac:dyDescent="0.3">
      <c r="D8" s="9">
        <v>2</v>
      </c>
      <c r="E8" s="18" t="s">
        <v>30</v>
      </c>
      <c r="F8" s="9" t="s">
        <v>27</v>
      </c>
      <c r="G8" s="10" t="s">
        <v>14</v>
      </c>
      <c r="H8" s="9" t="s">
        <v>28</v>
      </c>
      <c r="I8" s="9">
        <v>2025</v>
      </c>
      <c r="J8" s="9">
        <v>2025</v>
      </c>
      <c r="K8" s="17">
        <f>'[1]20250128'!J12</f>
        <v>100000000</v>
      </c>
      <c r="L8" s="17">
        <f>'[1]20250128'!K12</f>
        <v>100000000</v>
      </c>
      <c r="M8" s="9" t="s">
        <v>31</v>
      </c>
    </row>
    <row r="9" spans="4:13" ht="55.2" x14ac:dyDescent="0.3">
      <c r="D9" s="9">
        <v>3</v>
      </c>
      <c r="E9" s="9" t="s">
        <v>32</v>
      </c>
      <c r="F9" s="9" t="s">
        <v>27</v>
      </c>
      <c r="G9" s="10" t="s">
        <v>15</v>
      </c>
      <c r="H9" s="9" t="s">
        <v>28</v>
      </c>
      <c r="I9" s="9">
        <v>2025</v>
      </c>
      <c r="J9" s="9">
        <v>2025</v>
      </c>
      <c r="K9" s="17">
        <f>'[1]20250128'!J13</f>
        <v>80000000</v>
      </c>
      <c r="L9" s="17">
        <f>'[1]20250128'!K13</f>
        <v>80000000</v>
      </c>
      <c r="M9" s="9" t="s">
        <v>33</v>
      </c>
    </row>
    <row r="10" spans="4:13" ht="41.4" x14ac:dyDescent="0.3">
      <c r="D10" s="9">
        <v>4</v>
      </c>
      <c r="E10" s="19" t="s">
        <v>34</v>
      </c>
      <c r="F10" s="9" t="s">
        <v>27</v>
      </c>
      <c r="G10" s="10" t="s">
        <v>16</v>
      </c>
      <c r="H10" s="9" t="s">
        <v>28</v>
      </c>
      <c r="I10" s="9">
        <v>2025</v>
      </c>
      <c r="J10" s="9">
        <v>2025</v>
      </c>
      <c r="K10" s="17">
        <f>'[1]20250128'!J14</f>
        <v>8600309252</v>
      </c>
      <c r="L10" s="17">
        <f>'[1]20250128'!K14</f>
        <v>4234367084</v>
      </c>
      <c r="M10" s="9" t="s">
        <v>29</v>
      </c>
    </row>
    <row r="11" spans="4:13" ht="41.4" x14ac:dyDescent="0.3">
      <c r="D11" s="9">
        <v>5</v>
      </c>
      <c r="E11" s="9" t="s">
        <v>35</v>
      </c>
      <c r="F11" s="9" t="s">
        <v>27</v>
      </c>
      <c r="G11" s="10" t="s">
        <v>17</v>
      </c>
      <c r="H11" s="9" t="s">
        <v>36</v>
      </c>
      <c r="I11" s="9">
        <v>2025</v>
      </c>
      <c r="J11" s="9">
        <v>2025</v>
      </c>
      <c r="K11" s="17">
        <f>'[1]20250128'!J15</f>
        <v>550000000</v>
      </c>
      <c r="L11" s="17">
        <f>'[1]20250128'!K15</f>
        <v>550000000</v>
      </c>
      <c r="M11" s="9" t="s">
        <v>29</v>
      </c>
    </row>
    <row r="12" spans="4:13" ht="27.6" x14ac:dyDescent="0.3">
      <c r="D12" s="9">
        <v>6</v>
      </c>
      <c r="E12" s="9" t="s">
        <v>37</v>
      </c>
      <c r="F12" s="9" t="s">
        <v>27</v>
      </c>
      <c r="G12" s="10" t="s">
        <v>18</v>
      </c>
      <c r="H12" s="9" t="s">
        <v>28</v>
      </c>
      <c r="I12" s="9">
        <v>2025</v>
      </c>
      <c r="J12" s="9">
        <v>2026</v>
      </c>
      <c r="K12" s="17">
        <f>'[1]20250128'!J16</f>
        <v>252000000</v>
      </c>
      <c r="L12" s="17">
        <f>'[1]20250128'!K16</f>
        <v>252000000</v>
      </c>
      <c r="M12" s="9" t="s">
        <v>38</v>
      </c>
    </row>
    <row r="13" spans="4:13" ht="55.2" x14ac:dyDescent="0.3">
      <c r="D13" s="9">
        <v>7</v>
      </c>
      <c r="E13" s="19" t="s">
        <v>39</v>
      </c>
      <c r="F13" s="9" t="s">
        <v>27</v>
      </c>
      <c r="G13" s="10" t="s">
        <v>19</v>
      </c>
      <c r="H13" s="9" t="s">
        <v>36</v>
      </c>
      <c r="I13" s="9">
        <v>2025</v>
      </c>
      <c r="J13" s="9">
        <v>2025</v>
      </c>
      <c r="K13" s="17">
        <f>'[1]20250128'!J17</f>
        <v>0</v>
      </c>
      <c r="L13" s="17">
        <f>'[1]20250128'!K17</f>
        <v>0</v>
      </c>
      <c r="M13" s="9" t="s">
        <v>38</v>
      </c>
    </row>
    <row r="14" spans="4:13" ht="55.2" x14ac:dyDescent="0.3">
      <c r="D14" s="9">
        <v>8</v>
      </c>
      <c r="E14" s="20" t="s">
        <v>40</v>
      </c>
      <c r="F14" s="9" t="s">
        <v>27</v>
      </c>
      <c r="G14" s="10" t="s">
        <v>20</v>
      </c>
      <c r="H14" s="9" t="s">
        <v>36</v>
      </c>
      <c r="I14" s="9">
        <v>2025</v>
      </c>
      <c r="J14" s="9">
        <v>2025</v>
      </c>
      <c r="K14" s="17">
        <f>'[1]20250128'!J18</f>
        <v>0</v>
      </c>
      <c r="L14" s="17">
        <f>'[1]20250128'!K18</f>
        <v>0</v>
      </c>
      <c r="M14" s="9" t="s">
        <v>38</v>
      </c>
    </row>
  </sheetData>
  <mergeCells count="10">
    <mergeCell ref="K4:K5"/>
    <mergeCell ref="L4:L5"/>
    <mergeCell ref="M4:M5"/>
    <mergeCell ref="D6:J6"/>
    <mergeCell ref="D4:D5"/>
    <mergeCell ref="E4:E5"/>
    <mergeCell ref="F4:F5"/>
    <mergeCell ref="G4:G5"/>
    <mergeCell ref="H4:H5"/>
    <mergeCell ref="I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 Sharav</dc:creator>
  <cp:lastModifiedBy>Sam Sharav</cp:lastModifiedBy>
  <dcterms:created xsi:type="dcterms:W3CDTF">2025-03-21T07:05:58Z</dcterms:created>
  <dcterms:modified xsi:type="dcterms:W3CDTF">2025-03-21T07:07:07Z</dcterms:modified>
</cp:coreProperties>
</file>